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c954e25d0a78c8/Escritorio/BAÑOS PARQUE ALEGRÍA/ANEXOS/"/>
    </mc:Choice>
  </mc:AlternateContent>
  <xr:revisionPtr revIDLastSave="0" documentId="8_{ED20590C-432D-4B74-B319-7173BD5AE79A}" xr6:coauthVersionLast="47" xr6:coauthVersionMax="47" xr10:uidLastSave="{00000000-0000-0000-0000-000000000000}"/>
  <bookViews>
    <workbookView xWindow="-110" yWindow="-110" windowWidth="19420" windowHeight="10300" xr2:uid="{47B6A29B-825E-4D5E-B6E1-F9B15E19ED12}"/>
  </bookViews>
  <sheets>
    <sheet name="re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8" i="2" s="1"/>
  <c r="G56" i="2"/>
  <c r="G55" i="2"/>
  <c r="E54" i="2"/>
  <c r="G54" i="2" s="1"/>
  <c r="G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6" i="2"/>
  <c r="G35" i="2"/>
  <c r="G34" i="2"/>
  <c r="G33" i="2"/>
  <c r="E32" i="2"/>
  <c r="G32" i="2" s="1"/>
  <c r="G31" i="2"/>
  <c r="G30" i="2"/>
  <c r="G29" i="2"/>
  <c r="G27" i="2"/>
  <c r="G24" i="2"/>
  <c r="G23" i="2"/>
  <c r="G22" i="2"/>
  <c r="E21" i="2"/>
  <c r="G21" i="2" s="1"/>
  <c r="G20" i="2"/>
  <c r="E19" i="2"/>
  <c r="G19" i="2" s="1"/>
  <c r="G18" i="2"/>
  <c r="G17" i="2"/>
  <c r="G16" i="2"/>
  <c r="E14" i="2"/>
  <c r="E15" i="2" s="1"/>
  <c r="G15" i="2" s="1"/>
  <c r="G13" i="2"/>
  <c r="G12" i="2"/>
  <c r="G37" i="2" l="1"/>
  <c r="E26" i="2"/>
  <c r="G26" i="2" s="1"/>
  <c r="G25" i="2" s="1"/>
  <c r="G14" i="2"/>
  <c r="G11" i="2" s="1"/>
  <c r="E28" i="2"/>
  <c r="G28" i="2" s="1"/>
  <c r="G10" i="2" l="1"/>
  <c r="G57" i="2" s="1"/>
  <c r="G58" i="2" l="1"/>
  <c r="G59" i="2"/>
</calcChain>
</file>

<file path=xl/sharedStrings.xml><?xml version="1.0" encoding="utf-8"?>
<sst xmlns="http://schemas.openxmlformats.org/spreadsheetml/2006/main" count="120" uniqueCount="86">
  <si>
    <t>No.</t>
  </si>
  <si>
    <t>Unidad</t>
  </si>
  <si>
    <t>Cantidad</t>
  </si>
  <si>
    <t>Precio Unitario</t>
  </si>
  <si>
    <t>Precio Total</t>
  </si>
  <si>
    <t>Descripción</t>
  </si>
  <si>
    <t>Desinstalacion de adoquin</t>
  </si>
  <si>
    <t>m2</t>
  </si>
  <si>
    <t>Excavacion para cimentacion</t>
  </si>
  <si>
    <t>m3</t>
  </si>
  <si>
    <t>Relleno compactado</t>
  </si>
  <si>
    <t>Trazado y replanteo</t>
  </si>
  <si>
    <t>PRELIMINARES</t>
  </si>
  <si>
    <t>CONSTRUCCIÓN</t>
  </si>
  <si>
    <t>Hormigón simple para replantillo</t>
  </si>
  <si>
    <t>Hormigón armado para cimentacion</t>
  </si>
  <si>
    <t>Hormigón armado para columnas</t>
  </si>
  <si>
    <t>Hormigón armado para vigas</t>
  </si>
  <si>
    <t>Acero estructural para cubierta</t>
  </si>
  <si>
    <t xml:space="preserve">Cubierta steel panel e=0.45mm tipo </t>
  </si>
  <si>
    <t>kg</t>
  </si>
  <si>
    <t>ACABADOS</t>
  </si>
  <si>
    <t>Hormigon armado camineria de acceso</t>
  </si>
  <si>
    <t>Mampostería para paredes Bloque e=10 cm</t>
  </si>
  <si>
    <t>Enlucido de paredes</t>
  </si>
  <si>
    <t>Pintura interior lavable incluye empaste</t>
  </si>
  <si>
    <t>Pintura exterior lavable incluye empaste</t>
  </si>
  <si>
    <t>Urinario para accesibilidad reducida inc llave pressmatic</t>
  </si>
  <si>
    <t>Barra inclinada de apoyo acero inoxidable</t>
  </si>
  <si>
    <t>Barra abatible de apoyo en acero inoxidable</t>
  </si>
  <si>
    <t>Dispensador de papel higienico</t>
  </si>
  <si>
    <t>Dispensador de toallas</t>
  </si>
  <si>
    <t>Cambiador de bebe retractil</t>
  </si>
  <si>
    <t>INSATALACIONES SANITARIAS</t>
  </si>
  <si>
    <t>Suministro e instalacion de Porcelanato para piso</t>
  </si>
  <si>
    <t>Suministro e instalacion de Cerámica para pared</t>
  </si>
  <si>
    <t>global</t>
  </si>
  <si>
    <t>un</t>
  </si>
  <si>
    <t>Puertas 0.90x2.00 mts incluye accesorios</t>
  </si>
  <si>
    <t>Ventanas de aluminio y vidrio 6mm</t>
  </si>
  <si>
    <t>Lavamanos con accesibilidad para movilidadreducida incluye llave pressmatic y accesorios</t>
  </si>
  <si>
    <t>Canalon AALL</t>
  </si>
  <si>
    <t>ml</t>
  </si>
  <si>
    <t>INSTALACIONES ELÉCTRICAS</t>
  </si>
  <si>
    <t>Instalciones electricas incluye acometida, tuberia y cableado</t>
  </si>
  <si>
    <t>Luminaria led ornamental para exteriores con fotocelula</t>
  </si>
  <si>
    <t>Luminaria led con sensor de movimiento para prendido/apagado automático (de acuerdo a propuesta)</t>
  </si>
  <si>
    <t>CON-SHLA-02-2023</t>
  </si>
  <si>
    <t>OFERENTE:</t>
  </si>
  <si>
    <t>FECHA:</t>
  </si>
  <si>
    <t>PROYECTO DISEÑO Y CONSTRUCCIÓN DE SSHH EN PARQUE LA ALEGRÍA CIUDADELA PUERTO AZUL</t>
  </si>
  <si>
    <t>sacos</t>
  </si>
  <si>
    <t>Acabado fachada a proponer ESPECIFICAR</t>
  </si>
  <si>
    <t>TOTAL</t>
  </si>
  <si>
    <t>JARDINERÍA</t>
  </si>
  <si>
    <t>Impermeabilizacion de jardinera. (Considerar drenajes apropiados)</t>
  </si>
  <si>
    <t xml:space="preserve">Tierra de sembrado </t>
  </si>
  <si>
    <t>MOVIMIENTO DE TIERRA Y OBRA GRIS</t>
  </si>
  <si>
    <t>LOS VALORES DEBEN CONTEMPLAR:</t>
  </si>
  <si>
    <t>HERRAMIENTAS Y EQUIPOS</t>
  </si>
  <si>
    <t>TRANSPORTE</t>
  </si>
  <si>
    <t>MATERIAL DE EXCELENTE CALIDAD</t>
  </si>
  <si>
    <t>EL PERSONAL DEBE ESTAR IDENTIFICADO</t>
  </si>
  <si>
    <t>SEÑALIZACION DE SEGURIDAD Y DELIMITACION DEL AREA</t>
  </si>
  <si>
    <t>COSTOS INDIRECTOS POR LA DURACION DE LA OBRA</t>
  </si>
  <si>
    <t>MANO DE OBRA AFILIADA AL IESS</t>
  </si>
  <si>
    <t xml:space="preserve"> SUBTOTAL TOTAL</t>
  </si>
  <si>
    <t>IVA</t>
  </si>
  <si>
    <t>POLIZA DE BUEN USO DE ANTICIPO POR UNA ASEGURADORA CERTIFICADA</t>
  </si>
  <si>
    <t>CUALQUIER RUBRO QUE EL OFERENTE CREA NECESARIO AGREGAR DEBERA EXPONERLO EN EL PERIODO  DE PREGUNTAS ESPECIFICADO EN LAS BASES</t>
  </si>
  <si>
    <t>SUPERVISIÓN</t>
  </si>
  <si>
    <t>EQUIPOS DE PROTECCIÓN PERSONAL</t>
  </si>
  <si>
    <t>Puerta para bodega</t>
  </si>
  <si>
    <t>Espejo (CARACTERISTICAS PROPUESTAS)</t>
  </si>
  <si>
    <r>
      <t xml:space="preserve">Plantas ornamentales a proponer </t>
    </r>
    <r>
      <rPr>
        <sz val="11"/>
        <color rgb="FFFF0000"/>
        <rFont val="Calibri"/>
        <family val="2"/>
        <scheme val="minor"/>
      </rPr>
      <t>ESPECIFICAR ESPECIE</t>
    </r>
    <r>
      <rPr>
        <sz val="11"/>
        <color theme="1"/>
        <rFont val="Calibri"/>
        <family val="2"/>
        <scheme val="minor"/>
      </rPr>
      <t xml:space="preserve"> (que requiera poco mantenimiento)</t>
    </r>
  </si>
  <si>
    <r>
      <t>Instalaciones de AAPP (</t>
    </r>
    <r>
      <rPr>
        <sz val="11"/>
        <color rgb="FFFF0000"/>
        <rFont val="Calibri"/>
        <family val="2"/>
        <scheme val="minor"/>
      </rPr>
      <t>describir que incluye</t>
    </r>
    <r>
      <rPr>
        <sz val="11"/>
        <color theme="1"/>
        <rFont val="Calibri"/>
        <family val="2"/>
        <scheme val="minor"/>
      </rPr>
      <t>)</t>
    </r>
  </si>
  <si>
    <r>
      <t>Instalaciones de AASS (</t>
    </r>
    <r>
      <rPr>
        <sz val="11"/>
        <color rgb="FFFF0000"/>
        <rFont val="Calibri"/>
        <family val="2"/>
        <scheme val="minor"/>
      </rPr>
      <t>describir que incluye</t>
    </r>
    <r>
      <rPr>
        <sz val="11"/>
        <color theme="1"/>
        <rFont val="Calibri"/>
        <family val="2"/>
        <scheme val="minor"/>
      </rPr>
      <t>)</t>
    </r>
  </si>
  <si>
    <r>
      <t>Instalaciones de AALL (</t>
    </r>
    <r>
      <rPr>
        <sz val="11"/>
        <color rgb="FFFF0000"/>
        <rFont val="Calibri"/>
        <family val="2"/>
        <scheme val="minor"/>
      </rPr>
      <t>describir que incluye</t>
    </r>
    <r>
      <rPr>
        <sz val="11"/>
        <color theme="1"/>
        <rFont val="Calibri"/>
        <family val="2"/>
        <scheme val="minor"/>
      </rPr>
      <t>)</t>
    </r>
  </si>
  <si>
    <t>NOTA</t>
  </si>
  <si>
    <t>M2</t>
  </si>
  <si>
    <t>Tumbado de Gypsum</t>
  </si>
  <si>
    <t>SANITARIO PORTATIL PARA USO DEL PERSONAL</t>
  </si>
  <si>
    <t>LAS CANTIDADES DEBEN SER REVISADAS POR EL OFERENTE DE ACUERDO A SU EXPERIENCIA Y PROPUESTA DE DISEÑO</t>
  </si>
  <si>
    <t>Diseño arquitectonico, estructural, sanitario y electrico.</t>
  </si>
  <si>
    <t>Inodoro con accesibilidad para movilidad reducida inc griferia de excelente calidad y accesorios</t>
  </si>
  <si>
    <t>ANEXO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</si>
</sst>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center"/>
    </xf>
    <xf numFmtId="2" fontId="3" fillId="2" borderId="1" xfId="0" applyNumberFormat="1" applyFont="1" applyFill="1" applyBorder="1"/>
    <xf numFmtId="0" fontId="3" fillId="2" borderId="1" xfId="0" applyFont="1" applyFill="1" applyBorder="1"/>
    <xf numFmtId="0" fontId="0" fillId="0" borderId="0" xfId="0" applyAlignment="1">
      <alignment horizontal="right"/>
    </xf>
    <xf numFmtId="2" fontId="3" fillId="3" borderId="1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44" fontId="0" fillId="0" borderId="1" xfId="1" applyFont="1" applyBorder="1"/>
    <xf numFmtId="44" fontId="3" fillId="2" borderId="1" xfId="1" applyFont="1" applyFill="1" applyBorder="1"/>
    <xf numFmtId="44" fontId="3" fillId="3" borderId="1" xfId="1" applyFont="1" applyFill="1" applyBorder="1"/>
    <xf numFmtId="44" fontId="2" fillId="0" borderId="1" xfId="1" applyFont="1" applyBorder="1"/>
    <xf numFmtId="0" fontId="2" fillId="0" borderId="0" xfId="0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1A4E-48D8-4FE3-8101-C68BCB7B446B}">
  <dimension ref="B1:G76"/>
  <sheetViews>
    <sheetView tabSelected="1" workbookViewId="0">
      <selection activeCell="E5" sqref="E5"/>
    </sheetView>
  </sheetViews>
  <sheetFormatPr baseColWidth="10" defaultRowHeight="14.5" x14ac:dyDescent="0.35"/>
  <cols>
    <col min="1" max="1" width="3.81640625" customWidth="1"/>
    <col min="2" max="2" width="5.6328125" customWidth="1"/>
    <col min="3" max="3" width="50.6328125" customWidth="1"/>
  </cols>
  <sheetData>
    <row r="1" spans="2:7" x14ac:dyDescent="0.35">
      <c r="C1" s="28" t="s">
        <v>85</v>
      </c>
      <c r="D1" s="28"/>
      <c r="E1" s="28"/>
      <c r="F1" s="28"/>
      <c r="G1" s="28"/>
    </row>
    <row r="2" spans="2:7" x14ac:dyDescent="0.35">
      <c r="B2" s="21" t="s">
        <v>50</v>
      </c>
      <c r="C2" s="21"/>
      <c r="D2" s="21"/>
      <c r="E2" s="21"/>
      <c r="F2" s="21"/>
      <c r="G2" s="21"/>
    </row>
    <row r="3" spans="2:7" x14ac:dyDescent="0.35">
      <c r="B3" s="22" t="s">
        <v>47</v>
      </c>
      <c r="C3" s="22"/>
      <c r="D3" s="22"/>
      <c r="E3" s="22"/>
      <c r="F3" s="22"/>
      <c r="G3" s="22"/>
    </row>
    <row r="4" spans="2:7" x14ac:dyDescent="0.35">
      <c r="C4" s="8" t="s">
        <v>48</v>
      </c>
    </row>
    <row r="5" spans="2:7" x14ac:dyDescent="0.35">
      <c r="C5" s="8" t="s">
        <v>49</v>
      </c>
    </row>
    <row r="7" spans="2:7" ht="29" x14ac:dyDescent="0.35">
      <c r="B7" s="3" t="s">
        <v>0</v>
      </c>
      <c r="C7" s="3" t="s">
        <v>5</v>
      </c>
      <c r="D7" s="3" t="s">
        <v>1</v>
      </c>
      <c r="E7" s="3" t="s">
        <v>2</v>
      </c>
      <c r="F7" s="3" t="s">
        <v>3</v>
      </c>
      <c r="G7" s="3" t="s">
        <v>4</v>
      </c>
    </row>
    <row r="8" spans="2:7" x14ac:dyDescent="0.35">
      <c r="B8" s="12">
        <v>1</v>
      </c>
      <c r="C8" s="13" t="s">
        <v>12</v>
      </c>
      <c r="D8" s="13"/>
      <c r="E8" s="13"/>
      <c r="F8" s="17"/>
      <c r="G8" s="17">
        <f>SUM(G9:G9)</f>
        <v>0</v>
      </c>
    </row>
    <row r="9" spans="2:7" x14ac:dyDescent="0.35">
      <c r="B9" s="6">
        <v>1.01</v>
      </c>
      <c r="C9" s="7" t="s">
        <v>83</v>
      </c>
      <c r="D9" s="5" t="s">
        <v>79</v>
      </c>
      <c r="E9" s="5">
        <v>20</v>
      </c>
      <c r="F9" s="15"/>
      <c r="G9" s="15">
        <f>E9*F9</f>
        <v>0</v>
      </c>
    </row>
    <row r="10" spans="2:7" x14ac:dyDescent="0.35">
      <c r="B10" s="12"/>
      <c r="C10" s="13" t="s">
        <v>13</v>
      </c>
      <c r="D10" s="13"/>
      <c r="E10" s="13"/>
      <c r="F10" s="17"/>
      <c r="G10" s="17">
        <f>G11+G25+G37+G49+G53</f>
        <v>0</v>
      </c>
    </row>
    <row r="11" spans="2:7" x14ac:dyDescent="0.35">
      <c r="B11" s="9">
        <v>2</v>
      </c>
      <c r="C11" s="10" t="s">
        <v>57</v>
      </c>
      <c r="D11" s="10"/>
      <c r="E11" s="10"/>
      <c r="F11" s="16"/>
      <c r="G11" s="16">
        <f>SUM(G12:G24)</f>
        <v>0</v>
      </c>
    </row>
    <row r="12" spans="2:7" x14ac:dyDescent="0.35">
      <c r="B12" s="6">
        <v>2.0099999999999998</v>
      </c>
      <c r="C12" s="5" t="s">
        <v>6</v>
      </c>
      <c r="D12" s="5" t="s">
        <v>7</v>
      </c>
      <c r="E12" s="5">
        <v>13</v>
      </c>
      <c r="F12" s="15"/>
      <c r="G12" s="15">
        <f>E12*F12</f>
        <v>0</v>
      </c>
    </row>
    <row r="13" spans="2:7" x14ac:dyDescent="0.35">
      <c r="B13" s="6">
        <v>2.02</v>
      </c>
      <c r="C13" s="5" t="s">
        <v>11</v>
      </c>
      <c r="D13" s="5" t="s">
        <v>7</v>
      </c>
      <c r="E13" s="5">
        <v>18</v>
      </c>
      <c r="F13" s="15"/>
      <c r="G13" s="15">
        <f t="shared" ref="G13:G24" si="0">E13*F13</f>
        <v>0</v>
      </c>
    </row>
    <row r="14" spans="2:7" x14ac:dyDescent="0.35">
      <c r="B14" s="6">
        <v>2.0299999999999998</v>
      </c>
      <c r="C14" s="5" t="s">
        <v>8</v>
      </c>
      <c r="D14" s="5" t="s">
        <v>9</v>
      </c>
      <c r="E14" s="5">
        <f>18*0.6</f>
        <v>10.799999999999999</v>
      </c>
      <c r="F14" s="15"/>
      <c r="G14" s="15">
        <f t="shared" si="0"/>
        <v>0</v>
      </c>
    </row>
    <row r="15" spans="2:7" x14ac:dyDescent="0.35">
      <c r="B15" s="6">
        <v>2.04</v>
      </c>
      <c r="C15" s="5" t="s">
        <v>10</v>
      </c>
      <c r="D15" s="5" t="s">
        <v>9</v>
      </c>
      <c r="E15" s="5">
        <f>E14*0.75</f>
        <v>8.1</v>
      </c>
      <c r="F15" s="15"/>
      <c r="G15" s="15">
        <f t="shared" si="0"/>
        <v>0</v>
      </c>
    </row>
    <row r="16" spans="2:7" x14ac:dyDescent="0.35">
      <c r="B16" s="6">
        <v>2.0499999999999998</v>
      </c>
      <c r="C16" s="5" t="s">
        <v>14</v>
      </c>
      <c r="D16" s="5" t="s">
        <v>7</v>
      </c>
      <c r="E16" s="5">
        <v>0.4</v>
      </c>
      <c r="F16" s="15"/>
      <c r="G16" s="15">
        <f t="shared" si="0"/>
        <v>0</v>
      </c>
    </row>
    <row r="17" spans="2:7" x14ac:dyDescent="0.35">
      <c r="B17" s="6">
        <v>2.06</v>
      </c>
      <c r="C17" s="5" t="s">
        <v>15</v>
      </c>
      <c r="D17" s="5" t="s">
        <v>9</v>
      </c>
      <c r="E17" s="5">
        <v>4</v>
      </c>
      <c r="F17" s="15"/>
      <c r="G17" s="15">
        <f t="shared" si="0"/>
        <v>0</v>
      </c>
    </row>
    <row r="18" spans="2:7" x14ac:dyDescent="0.35">
      <c r="B18" s="6">
        <v>2.0699999999999998</v>
      </c>
      <c r="C18" s="5" t="s">
        <v>16</v>
      </c>
      <c r="D18" s="5" t="s">
        <v>9</v>
      </c>
      <c r="E18" s="5">
        <v>1</v>
      </c>
      <c r="F18" s="15"/>
      <c r="G18" s="15">
        <f t="shared" si="0"/>
        <v>0</v>
      </c>
    </row>
    <row r="19" spans="2:7" x14ac:dyDescent="0.35">
      <c r="B19" s="6">
        <v>2.08</v>
      </c>
      <c r="C19" s="5" t="s">
        <v>17</v>
      </c>
      <c r="D19" s="5" t="s">
        <v>9</v>
      </c>
      <c r="E19" s="5">
        <f>0.2*0.1*19</f>
        <v>0.38000000000000006</v>
      </c>
      <c r="F19" s="15"/>
      <c r="G19" s="15">
        <f t="shared" si="0"/>
        <v>0</v>
      </c>
    </row>
    <row r="20" spans="2:7" x14ac:dyDescent="0.35">
      <c r="B20" s="6">
        <v>2.09</v>
      </c>
      <c r="C20" s="5" t="s">
        <v>22</v>
      </c>
      <c r="D20" s="5" t="s">
        <v>7</v>
      </c>
      <c r="E20" s="5">
        <v>10</v>
      </c>
      <c r="F20" s="15"/>
      <c r="G20" s="15">
        <f t="shared" si="0"/>
        <v>0</v>
      </c>
    </row>
    <row r="21" spans="2:7" x14ac:dyDescent="0.35">
      <c r="B21" s="6">
        <v>2.1</v>
      </c>
      <c r="C21" s="5" t="s">
        <v>23</v>
      </c>
      <c r="D21" s="5" t="s">
        <v>7</v>
      </c>
      <c r="E21" s="5">
        <f>(19+5)*3</f>
        <v>72</v>
      </c>
      <c r="F21" s="18"/>
      <c r="G21" s="15">
        <f t="shared" si="0"/>
        <v>0</v>
      </c>
    </row>
    <row r="22" spans="2:7" x14ac:dyDescent="0.35">
      <c r="B22" s="6">
        <v>2.11</v>
      </c>
      <c r="C22" s="5" t="s">
        <v>18</v>
      </c>
      <c r="D22" s="5" t="s">
        <v>20</v>
      </c>
      <c r="E22" s="5">
        <v>540</v>
      </c>
      <c r="F22" s="15"/>
      <c r="G22" s="15">
        <f t="shared" si="0"/>
        <v>0</v>
      </c>
    </row>
    <row r="23" spans="2:7" x14ac:dyDescent="0.35">
      <c r="B23" s="6">
        <v>2.12</v>
      </c>
      <c r="C23" s="5" t="s">
        <v>19</v>
      </c>
      <c r="D23" s="5" t="s">
        <v>7</v>
      </c>
      <c r="E23" s="5">
        <v>24</v>
      </c>
      <c r="F23" s="15"/>
      <c r="G23" s="15">
        <f t="shared" si="0"/>
        <v>0</v>
      </c>
    </row>
    <row r="24" spans="2:7" x14ac:dyDescent="0.35">
      <c r="B24" s="6">
        <v>2.13</v>
      </c>
      <c r="C24" s="5" t="s">
        <v>41</v>
      </c>
      <c r="D24" s="5" t="s">
        <v>42</v>
      </c>
      <c r="E24" s="5">
        <v>20</v>
      </c>
      <c r="F24" s="15"/>
      <c r="G24" s="15">
        <f t="shared" si="0"/>
        <v>0</v>
      </c>
    </row>
    <row r="25" spans="2:7" x14ac:dyDescent="0.35">
      <c r="B25" s="9">
        <v>3</v>
      </c>
      <c r="C25" s="10" t="s">
        <v>21</v>
      </c>
      <c r="D25" s="10"/>
      <c r="E25" s="10"/>
      <c r="F25" s="16"/>
      <c r="G25" s="16">
        <f>SUM(G26:G36)</f>
        <v>0</v>
      </c>
    </row>
    <row r="26" spans="2:7" x14ac:dyDescent="0.35">
      <c r="B26" s="6">
        <v>3.01</v>
      </c>
      <c r="C26" s="5" t="s">
        <v>24</v>
      </c>
      <c r="D26" s="5" t="s">
        <v>7</v>
      </c>
      <c r="E26" s="5">
        <f>E21*2</f>
        <v>144</v>
      </c>
      <c r="F26" s="15"/>
      <c r="G26" s="15">
        <f>E26*F26</f>
        <v>0</v>
      </c>
    </row>
    <row r="27" spans="2:7" x14ac:dyDescent="0.35">
      <c r="B27" s="6">
        <v>3.02</v>
      </c>
      <c r="C27" s="5" t="s">
        <v>25</v>
      </c>
      <c r="D27" s="5" t="s">
        <v>7</v>
      </c>
      <c r="E27" s="5">
        <v>22</v>
      </c>
      <c r="F27" s="15"/>
      <c r="G27" s="15">
        <f t="shared" ref="G27:G36" si="1">E27*F27</f>
        <v>0</v>
      </c>
    </row>
    <row r="28" spans="2:7" x14ac:dyDescent="0.35">
      <c r="B28" s="6">
        <v>3.03</v>
      </c>
      <c r="C28" s="5" t="s">
        <v>26</v>
      </c>
      <c r="D28" s="5" t="s">
        <v>7</v>
      </c>
      <c r="E28" s="5">
        <f>E21</f>
        <v>72</v>
      </c>
      <c r="F28" s="15"/>
      <c r="G28" s="15">
        <f t="shared" si="1"/>
        <v>0</v>
      </c>
    </row>
    <row r="29" spans="2:7" x14ac:dyDescent="0.35">
      <c r="B29" s="6">
        <v>3.04</v>
      </c>
      <c r="C29" s="5" t="s">
        <v>34</v>
      </c>
      <c r="D29" s="5" t="s">
        <v>7</v>
      </c>
      <c r="E29" s="5">
        <v>18</v>
      </c>
      <c r="F29" s="15"/>
      <c r="G29" s="15">
        <f t="shared" si="1"/>
        <v>0</v>
      </c>
    </row>
    <row r="30" spans="2:7" x14ac:dyDescent="0.35">
      <c r="B30" s="6">
        <v>3.05</v>
      </c>
      <c r="C30" s="5" t="s">
        <v>35</v>
      </c>
      <c r="D30" s="5" t="s">
        <v>7</v>
      </c>
      <c r="E30" s="5">
        <v>50</v>
      </c>
      <c r="F30" s="15"/>
      <c r="G30" s="15">
        <f t="shared" si="1"/>
        <v>0</v>
      </c>
    </row>
    <row r="31" spans="2:7" x14ac:dyDescent="0.35">
      <c r="B31" s="6">
        <v>3.06</v>
      </c>
      <c r="C31" s="5" t="s">
        <v>52</v>
      </c>
      <c r="D31" s="5" t="s">
        <v>7</v>
      </c>
      <c r="E31" s="5">
        <v>14</v>
      </c>
      <c r="F31" s="15"/>
      <c r="G31" s="15">
        <f t="shared" si="1"/>
        <v>0</v>
      </c>
    </row>
    <row r="32" spans="2:7" x14ac:dyDescent="0.35">
      <c r="B32" s="6">
        <v>3.07</v>
      </c>
      <c r="C32" s="5" t="s">
        <v>39</v>
      </c>
      <c r="D32" s="5" t="s">
        <v>7</v>
      </c>
      <c r="E32" s="5">
        <f>0.75*2</f>
        <v>1.5</v>
      </c>
      <c r="F32" s="15"/>
      <c r="G32" s="15">
        <f t="shared" si="1"/>
        <v>0</v>
      </c>
    </row>
    <row r="33" spans="2:7" x14ac:dyDescent="0.35">
      <c r="B33" s="6">
        <v>3.08</v>
      </c>
      <c r="C33" s="5" t="s">
        <v>38</v>
      </c>
      <c r="D33" s="5" t="s">
        <v>37</v>
      </c>
      <c r="E33" s="5">
        <v>2</v>
      </c>
      <c r="F33" s="15"/>
      <c r="G33" s="15">
        <f t="shared" si="1"/>
        <v>0</v>
      </c>
    </row>
    <row r="34" spans="2:7" x14ac:dyDescent="0.35">
      <c r="B34" s="6">
        <v>3.09</v>
      </c>
      <c r="C34" s="5" t="s">
        <v>72</v>
      </c>
      <c r="D34" s="5" t="s">
        <v>37</v>
      </c>
      <c r="E34" s="5">
        <v>1</v>
      </c>
      <c r="F34" s="15"/>
      <c r="G34" s="15">
        <f t="shared" si="1"/>
        <v>0</v>
      </c>
    </row>
    <row r="35" spans="2:7" x14ac:dyDescent="0.35">
      <c r="B35" s="6">
        <v>3.1</v>
      </c>
      <c r="C35" s="5" t="s">
        <v>73</v>
      </c>
      <c r="D35" s="5" t="s">
        <v>37</v>
      </c>
      <c r="E35" s="5">
        <v>2</v>
      </c>
      <c r="F35" s="15"/>
      <c r="G35" s="15">
        <f t="shared" si="1"/>
        <v>0</v>
      </c>
    </row>
    <row r="36" spans="2:7" x14ac:dyDescent="0.35">
      <c r="B36" s="6">
        <v>3.11</v>
      </c>
      <c r="C36" s="5" t="s">
        <v>80</v>
      </c>
      <c r="D36" s="5" t="s">
        <v>7</v>
      </c>
      <c r="E36" s="5">
        <v>18</v>
      </c>
      <c r="F36" s="15"/>
      <c r="G36" s="15">
        <f t="shared" si="1"/>
        <v>0</v>
      </c>
    </row>
    <row r="37" spans="2:7" x14ac:dyDescent="0.35">
      <c r="B37" s="9">
        <v>4</v>
      </c>
      <c r="C37" s="10" t="s">
        <v>33</v>
      </c>
      <c r="D37" s="10"/>
      <c r="E37" s="10"/>
      <c r="F37" s="16"/>
      <c r="G37" s="16">
        <f>SUM(G38:G48)</f>
        <v>0</v>
      </c>
    </row>
    <row r="38" spans="2:7" x14ac:dyDescent="0.35">
      <c r="B38" s="6">
        <v>4.01</v>
      </c>
      <c r="C38" s="5" t="s">
        <v>75</v>
      </c>
      <c r="D38" s="5" t="s">
        <v>36</v>
      </c>
      <c r="E38" s="5">
        <v>1</v>
      </c>
      <c r="F38" s="15"/>
      <c r="G38" s="15">
        <f>E38*F38</f>
        <v>0</v>
      </c>
    </row>
    <row r="39" spans="2:7" x14ac:dyDescent="0.35">
      <c r="B39" s="6">
        <v>4.0199999999999996</v>
      </c>
      <c r="C39" s="5" t="s">
        <v>76</v>
      </c>
      <c r="D39" s="5" t="s">
        <v>36</v>
      </c>
      <c r="E39" s="5">
        <v>1</v>
      </c>
      <c r="F39" s="15"/>
      <c r="G39" s="15">
        <f t="shared" ref="G39:G48" si="2">E39*F39</f>
        <v>0</v>
      </c>
    </row>
    <row r="40" spans="2:7" x14ac:dyDescent="0.35">
      <c r="B40" s="6">
        <v>4.03</v>
      </c>
      <c r="C40" s="5" t="s">
        <v>77</v>
      </c>
      <c r="D40" s="5" t="s">
        <v>36</v>
      </c>
      <c r="E40" s="5">
        <v>1</v>
      </c>
      <c r="F40" s="15"/>
      <c r="G40" s="15">
        <f t="shared" si="2"/>
        <v>0</v>
      </c>
    </row>
    <row r="41" spans="2:7" ht="29" x14ac:dyDescent="0.35">
      <c r="B41" s="6">
        <v>4.04</v>
      </c>
      <c r="C41" s="7" t="s">
        <v>84</v>
      </c>
      <c r="D41" s="5" t="s">
        <v>37</v>
      </c>
      <c r="E41" s="5">
        <v>2</v>
      </c>
      <c r="F41" s="15"/>
      <c r="G41" s="15">
        <f t="shared" si="2"/>
        <v>0</v>
      </c>
    </row>
    <row r="42" spans="2:7" ht="29" x14ac:dyDescent="0.35">
      <c r="B42" s="6">
        <v>4.05</v>
      </c>
      <c r="C42" s="7" t="s">
        <v>40</v>
      </c>
      <c r="D42" s="5" t="s">
        <v>37</v>
      </c>
      <c r="E42" s="5">
        <v>2</v>
      </c>
      <c r="F42" s="15"/>
      <c r="G42" s="15">
        <f t="shared" si="2"/>
        <v>0</v>
      </c>
    </row>
    <row r="43" spans="2:7" x14ac:dyDescent="0.35">
      <c r="B43" s="6">
        <v>4.0599999999999996</v>
      </c>
      <c r="C43" s="5" t="s">
        <v>27</v>
      </c>
      <c r="D43" s="5" t="s">
        <v>37</v>
      </c>
      <c r="E43" s="5">
        <v>1</v>
      </c>
      <c r="F43" s="15"/>
      <c r="G43" s="15">
        <f t="shared" si="2"/>
        <v>0</v>
      </c>
    </row>
    <row r="44" spans="2:7" x14ac:dyDescent="0.35">
      <c r="B44" s="6">
        <v>4.07</v>
      </c>
      <c r="C44" s="5" t="s">
        <v>28</v>
      </c>
      <c r="D44" s="5" t="s">
        <v>37</v>
      </c>
      <c r="E44" s="5">
        <v>2</v>
      </c>
      <c r="F44" s="15"/>
      <c r="G44" s="15">
        <f t="shared" si="2"/>
        <v>0</v>
      </c>
    </row>
    <row r="45" spans="2:7" x14ac:dyDescent="0.35">
      <c r="B45" s="6">
        <v>4.08</v>
      </c>
      <c r="C45" s="5" t="s">
        <v>29</v>
      </c>
      <c r="D45" s="5" t="s">
        <v>37</v>
      </c>
      <c r="E45" s="5">
        <v>2</v>
      </c>
      <c r="F45" s="15"/>
      <c r="G45" s="15">
        <f t="shared" si="2"/>
        <v>0</v>
      </c>
    </row>
    <row r="46" spans="2:7" x14ac:dyDescent="0.35">
      <c r="B46" s="6">
        <v>4.09</v>
      </c>
      <c r="C46" s="5" t="s">
        <v>30</v>
      </c>
      <c r="D46" s="5" t="s">
        <v>37</v>
      </c>
      <c r="E46" s="5">
        <v>2</v>
      </c>
      <c r="F46" s="15"/>
      <c r="G46" s="15">
        <f t="shared" si="2"/>
        <v>0</v>
      </c>
    </row>
    <row r="47" spans="2:7" x14ac:dyDescent="0.35">
      <c r="B47" s="6">
        <v>4.0999999999999996</v>
      </c>
      <c r="C47" s="5" t="s">
        <v>31</v>
      </c>
      <c r="D47" s="5" t="s">
        <v>37</v>
      </c>
      <c r="E47" s="5">
        <v>2</v>
      </c>
      <c r="F47" s="15"/>
      <c r="G47" s="15">
        <f t="shared" si="2"/>
        <v>0</v>
      </c>
    </row>
    <row r="48" spans="2:7" x14ac:dyDescent="0.35">
      <c r="B48" s="6">
        <v>4.1100000000000003</v>
      </c>
      <c r="C48" s="5" t="s">
        <v>32</v>
      </c>
      <c r="D48" s="5" t="s">
        <v>37</v>
      </c>
      <c r="E48" s="5">
        <v>2</v>
      </c>
      <c r="F48" s="15"/>
      <c r="G48" s="15">
        <f t="shared" si="2"/>
        <v>0</v>
      </c>
    </row>
    <row r="49" spans="2:7" x14ac:dyDescent="0.35">
      <c r="B49" s="9">
        <v>5</v>
      </c>
      <c r="C49" s="10" t="s">
        <v>43</v>
      </c>
      <c r="D49" s="10"/>
      <c r="E49" s="10"/>
      <c r="F49" s="16"/>
      <c r="G49" s="16">
        <f>SUM(G50:G52)</f>
        <v>0</v>
      </c>
    </row>
    <row r="50" spans="2:7" x14ac:dyDescent="0.35">
      <c r="B50" s="6">
        <v>5.01</v>
      </c>
      <c r="C50" s="5" t="s">
        <v>44</v>
      </c>
      <c r="D50" s="5" t="s">
        <v>36</v>
      </c>
      <c r="E50" s="5">
        <v>1</v>
      </c>
      <c r="F50" s="15"/>
      <c r="G50" s="15">
        <f>E50*F50</f>
        <v>0</v>
      </c>
    </row>
    <row r="51" spans="2:7" ht="29" x14ac:dyDescent="0.35">
      <c r="B51" s="6">
        <v>5.01</v>
      </c>
      <c r="C51" s="7" t="s">
        <v>46</v>
      </c>
      <c r="D51" s="5" t="s">
        <v>37</v>
      </c>
      <c r="E51" s="5">
        <v>5</v>
      </c>
      <c r="F51" s="15"/>
      <c r="G51" s="15">
        <f t="shared" ref="G51:G52" si="3">E51*F51</f>
        <v>0</v>
      </c>
    </row>
    <row r="52" spans="2:7" x14ac:dyDescent="0.35">
      <c r="B52" s="6">
        <v>5.01</v>
      </c>
      <c r="C52" s="5" t="s">
        <v>45</v>
      </c>
      <c r="D52" s="5" t="s">
        <v>37</v>
      </c>
      <c r="E52" s="5">
        <v>2</v>
      </c>
      <c r="F52" s="15"/>
      <c r="G52" s="15">
        <f t="shared" si="3"/>
        <v>0</v>
      </c>
    </row>
    <row r="53" spans="2:7" x14ac:dyDescent="0.35">
      <c r="B53" s="9">
        <v>6</v>
      </c>
      <c r="C53" s="10" t="s">
        <v>54</v>
      </c>
      <c r="D53" s="10"/>
      <c r="E53" s="10"/>
      <c r="F53" s="16"/>
      <c r="G53" s="16">
        <f>SUM(G54:G56)</f>
        <v>0</v>
      </c>
    </row>
    <row r="54" spans="2:7" ht="29" x14ac:dyDescent="0.35">
      <c r="B54" s="6">
        <v>6.01</v>
      </c>
      <c r="C54" s="7" t="s">
        <v>55</v>
      </c>
      <c r="D54" s="5" t="s">
        <v>7</v>
      </c>
      <c r="E54" s="5">
        <f>6*4*0.5</f>
        <v>12</v>
      </c>
      <c r="F54" s="15"/>
      <c r="G54" s="15">
        <f>E54*F54</f>
        <v>0</v>
      </c>
    </row>
    <row r="55" spans="2:7" ht="29" x14ac:dyDescent="0.35">
      <c r="B55" s="6">
        <v>6.02</v>
      </c>
      <c r="C55" s="7" t="s">
        <v>74</v>
      </c>
      <c r="D55" s="5" t="s">
        <v>37</v>
      </c>
      <c r="E55" s="5">
        <v>1</v>
      </c>
      <c r="F55" s="15"/>
      <c r="G55" s="15">
        <f t="shared" ref="G55:G56" si="4">E55*F55</f>
        <v>0</v>
      </c>
    </row>
    <row r="56" spans="2:7" x14ac:dyDescent="0.35">
      <c r="B56" s="6">
        <v>6.03</v>
      </c>
      <c r="C56" s="5" t="s">
        <v>56</v>
      </c>
      <c r="D56" s="5" t="s">
        <v>51</v>
      </c>
      <c r="E56" s="5">
        <v>20</v>
      </c>
      <c r="F56" s="15"/>
      <c r="G56" s="15">
        <f t="shared" si="4"/>
        <v>0</v>
      </c>
    </row>
    <row r="57" spans="2:7" x14ac:dyDescent="0.35">
      <c r="B57" s="23" t="s">
        <v>66</v>
      </c>
      <c r="C57" s="23"/>
      <c r="D57" s="23"/>
      <c r="E57" s="23"/>
      <c r="F57" s="24"/>
      <c r="G57" s="14">
        <f>G8+G10</f>
        <v>0</v>
      </c>
    </row>
    <row r="58" spans="2:7" x14ac:dyDescent="0.35">
      <c r="B58" s="25" t="s">
        <v>67</v>
      </c>
      <c r="C58" s="25"/>
      <c r="D58" s="25"/>
      <c r="E58" s="25"/>
      <c r="F58" s="26"/>
      <c r="G58" s="5">
        <f>G57*0.12</f>
        <v>0</v>
      </c>
    </row>
    <row r="59" spans="2:7" x14ac:dyDescent="0.35">
      <c r="B59" s="27" t="s">
        <v>53</v>
      </c>
      <c r="C59" s="27"/>
      <c r="D59" s="27"/>
      <c r="E59" s="27"/>
      <c r="F59" s="27"/>
      <c r="G59" s="4">
        <f>SUM(G57:G58)</f>
        <v>0</v>
      </c>
    </row>
    <row r="61" spans="2:7" x14ac:dyDescent="0.35">
      <c r="C61" s="1" t="s">
        <v>58</v>
      </c>
    </row>
    <row r="62" spans="2:7" x14ac:dyDescent="0.35">
      <c r="C62" t="s">
        <v>61</v>
      </c>
    </row>
    <row r="63" spans="2:7" x14ac:dyDescent="0.35">
      <c r="C63" t="s">
        <v>65</v>
      </c>
    </row>
    <row r="64" spans="2:7" x14ac:dyDescent="0.35">
      <c r="C64" t="s">
        <v>59</v>
      </c>
      <c r="E64" s="11"/>
    </row>
    <row r="65" spans="3:6" x14ac:dyDescent="0.35">
      <c r="C65" t="s">
        <v>60</v>
      </c>
    </row>
    <row r="66" spans="3:6" x14ac:dyDescent="0.35">
      <c r="C66" t="s">
        <v>71</v>
      </c>
    </row>
    <row r="67" spans="3:6" x14ac:dyDescent="0.35">
      <c r="C67" t="s">
        <v>62</v>
      </c>
    </row>
    <row r="68" spans="3:6" x14ac:dyDescent="0.35">
      <c r="C68" t="s">
        <v>63</v>
      </c>
    </row>
    <row r="69" spans="3:6" x14ac:dyDescent="0.35">
      <c r="C69" t="s">
        <v>70</v>
      </c>
    </row>
    <row r="70" spans="3:6" x14ac:dyDescent="0.35">
      <c r="C70" s="19" t="s">
        <v>81</v>
      </c>
    </row>
    <row r="71" spans="3:6" x14ac:dyDescent="0.35">
      <c r="C71" t="s">
        <v>64</v>
      </c>
    </row>
    <row r="72" spans="3:6" x14ac:dyDescent="0.35">
      <c r="C72" t="s">
        <v>68</v>
      </c>
    </row>
    <row r="74" spans="3:6" x14ac:dyDescent="0.35">
      <c r="C74" s="1" t="s">
        <v>78</v>
      </c>
    </row>
    <row r="75" spans="3:6" ht="29.4" customHeight="1" x14ac:dyDescent="0.35">
      <c r="C75" s="20" t="s">
        <v>69</v>
      </c>
      <c r="D75" s="20"/>
      <c r="E75" s="20"/>
      <c r="F75" s="2"/>
    </row>
    <row r="76" spans="3:6" x14ac:dyDescent="0.35">
      <c r="C76" s="19" t="s">
        <v>82</v>
      </c>
    </row>
  </sheetData>
  <mergeCells count="7">
    <mergeCell ref="C1:G1"/>
    <mergeCell ref="C75:E75"/>
    <mergeCell ref="B2:G2"/>
    <mergeCell ref="B3:G3"/>
    <mergeCell ref="B57:F57"/>
    <mergeCell ref="B58:F58"/>
    <mergeCell ref="B59:F5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Rossel</dc:creator>
  <cp:lastModifiedBy>Lygda Ríos</cp:lastModifiedBy>
  <dcterms:created xsi:type="dcterms:W3CDTF">2023-02-07T21:00:20Z</dcterms:created>
  <dcterms:modified xsi:type="dcterms:W3CDTF">2023-06-27T21:46:00Z</dcterms:modified>
</cp:coreProperties>
</file>